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1472" windowHeight="11316"/>
  </bookViews>
  <sheets>
    <sheet name="Calcolatore TEG scoperture cc" sheetId="1" r:id="rId1"/>
  </sheets>
  <definedNames>
    <definedName name="_xlnm.Print_Area" localSheetId="0">'Calcolatore TEG scoperture cc'!$A$1:$D$18</definedName>
    <definedName name="areaDati" localSheetId="0">#REF!</definedName>
    <definedName name="areaDati">#REF!</definedName>
  </definedNames>
  <calcPr calcId="145621"/>
</workbook>
</file>

<file path=xl/calcChain.xml><?xml version="1.0" encoding="utf-8"?>
<calcChain xmlns="http://schemas.openxmlformats.org/spreadsheetml/2006/main">
  <c r="C10" i="1" l="1"/>
  <c r="C7" i="1"/>
  <c r="C15" i="1" l="1"/>
  <c r="C8" i="1"/>
  <c r="C16" i="1" l="1"/>
  <c r="C9" i="1"/>
  <c r="C11" i="1" s="1"/>
</calcChain>
</file>

<file path=xl/sharedStrings.xml><?xml version="1.0" encoding="utf-8"?>
<sst xmlns="http://schemas.openxmlformats.org/spreadsheetml/2006/main" count="21" uniqueCount="21">
  <si>
    <t>A) VERIFICA SU DATI TRIMESTRALI</t>
  </si>
  <si>
    <t>Ammontare massimo dello sconfinamento liquido (€)</t>
  </si>
  <si>
    <t>TAN - Tasso annuo nominale sullo sconfinamento (%)</t>
  </si>
  <si>
    <t>TEG interessi: eventuale evidenza se in usura (alert)</t>
  </si>
  <si>
    <t>TEG oneri (CIV): massimo disponibile nel trimestre (%)</t>
  </si>
  <si>
    <t>TEG - Tasso effettivo globale</t>
  </si>
  <si>
    <t>TEG: eventuale evidenza se in usura (alert)</t>
  </si>
  <si>
    <t>CONTROLLO USURA SU SCOPERTI DI C/C SENZA AFFIDAMENTO</t>
  </si>
  <si>
    <t>TSU - Tasso Soglia Usura (primo trimestre 2014) (%)</t>
  </si>
  <si>
    <t>CIV - Commissione di istruttoria veloce: 
importo massimo addebitabile nel trimestre (€) *</t>
  </si>
  <si>
    <t>CIV - Commissione di istruttoria veloce: importi addebitati nell'ultimo anno (sommatoria 4 ultimi trimestri) (€) **</t>
  </si>
  <si>
    <t>inserire i valori nelle celle  colorate</t>
  </si>
  <si>
    <t>Scoperti senza affidamento oltre 1.500 euro</t>
  </si>
  <si>
    <t>CIV - Commissione di istruttoria veloce: importo massimo annuale (€)</t>
  </si>
  <si>
    <t>B) ESTENSIONE VERIFICA CON AMMONTARE ANNUALE ADDEBITI PER CIV</t>
  </si>
  <si>
    <t>* Se questo importo è inferiore all'ammontare addebitato per CIV nel trimestre, le condizioni applicate sono usurarie. E' possibile che la banca stia seguendo il criterio indicato da Bankitalia che non annualizza in ogni caso la CIV. In questo caso l'importo addebitato per la CIV trimestrale potrebbe arrivare fino al massimo annuale del rigo precedente.  Per i consumatori, ovviamente, resta fermo il bonus per una CIV qualora lo sconfinamento non superi l'importo di 500 euro e duri non più di 7 giorni.</t>
  </si>
  <si>
    <t>** L'analisi segue il criterio indicato da Bankitalia che somma gli importi effettivamente addebitati nei quattro trimestri nel caso di sconfinamento persistente. Tuttavia, contrariamente a Bankitalia, annualizza in ogni caso la CIV anche se lo sconfinamento non è persistente per tutto l'anno (12 mesi precedenti la data di chiusura trimestrale). Siccome il TEG oneri (CIV) di ciascun trimestre è calcolato sul saldo massimo liquido di segno negativo del trimestre di rilevazione, la variazione di tale importo nei quattro trimestri incide sulla CIV addebitabile. Per esempio, se il saldo massimo diminuisce rispetto al precedente, diminuisce anche l'ammontare complessivo annuale della CIV addebitabile.</t>
  </si>
  <si>
    <t xml:space="preserve">Scoperti senza affidamento fino a 1.500 euro </t>
  </si>
  <si>
    <t xml:space="preserve">           TSU (1)</t>
  </si>
  <si>
    <t>Tassi soglia usura (aggiornati trimestralmente con decreto Mef pubblicato in G.U.)</t>
  </si>
  <si>
    <t>(1) Validi per il trimestre gennaio-marzo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</si>
</sst>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0_ ;\-#,##0.00\ "/>
    <numFmt numFmtId="166" formatCode="#,##0.0000_ ;\-#,##0.0000\ "/>
    <numFmt numFmtId="167" formatCode="_-* #,##0.0000_-;\-* #,##0.0000_-;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3"/>
      <name val="Calibri"/>
      <family val="2"/>
      <scheme val="minor"/>
    </font>
    <font>
      <b/>
      <sz val="11"/>
      <color rgb="FFFF0000"/>
      <name val="Calibri"/>
      <family val="2"/>
      <scheme val="minor"/>
    </font>
    <font>
      <sz val="8"/>
      <color theme="1"/>
      <name val="Calibri"/>
      <family val="2"/>
      <scheme val="minor"/>
    </font>
    <font>
      <sz val="10"/>
      <name val="Arial"/>
      <family val="2"/>
    </font>
    <font>
      <sz val="11"/>
      <color indexed="8"/>
      <name val="Calibri"/>
      <family val="2"/>
    </font>
    <font>
      <i/>
      <sz val="11"/>
      <color theme="1"/>
      <name val="Calibri"/>
      <family val="2"/>
      <scheme val="minor"/>
    </font>
    <font>
      <b/>
      <sz val="11"/>
      <color theme="3"/>
      <name val="Calibri"/>
      <family val="2"/>
      <scheme val="minor"/>
    </font>
    <font>
      <sz val="11"/>
      <color theme="0"/>
      <name val="Calibri"/>
      <family val="2"/>
      <scheme val="minor"/>
    </font>
    <font>
      <i/>
      <sz val="8"/>
      <color theme="1"/>
      <name val="Calibri"/>
      <family val="2"/>
      <scheme val="minor"/>
    </font>
    <font>
      <sz val="11"/>
      <name val="Calibri"/>
      <family val="2"/>
      <scheme val="minor"/>
    </font>
    <font>
      <sz val="8"/>
      <name val="Calibri"/>
      <family val="2"/>
      <scheme val="minor"/>
    </font>
    <font>
      <b/>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7" fillId="0" borderId="0"/>
    <xf numFmtId="9" fontId="7" fillId="0" borderId="0" applyFont="0" applyFill="0" applyBorder="0" applyAlignment="0" applyProtection="0"/>
    <xf numFmtId="9" fontId="8" fillId="0" borderId="0" applyFont="0" applyFill="0" applyBorder="0" applyAlignment="0" applyProtection="0"/>
  </cellStyleXfs>
  <cellXfs count="35">
    <xf numFmtId="0" fontId="0" fillId="0" borderId="0" xfId="0"/>
    <xf numFmtId="0" fontId="4" fillId="0" borderId="0" xfId="0" applyFont="1" applyAlignment="1">
      <alignment vertical="center"/>
    </xf>
    <xf numFmtId="164" fontId="0" fillId="0" borderId="0" xfId="1" applyNumberFormat="1" applyFont="1" applyAlignment="1">
      <alignment vertical="center"/>
    </xf>
    <xf numFmtId="0" fontId="3" fillId="0" borderId="0" xfId="0" applyFont="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0" xfId="0" applyAlignment="1">
      <alignment vertical="center"/>
    </xf>
    <xf numFmtId="0" fontId="0" fillId="0" borderId="4" xfId="0" applyBorder="1" applyAlignment="1">
      <alignment vertical="center"/>
    </xf>
    <xf numFmtId="166" fontId="0" fillId="0" borderId="4" xfId="1" applyNumberFormat="1" applyFont="1" applyBorder="1" applyAlignment="1">
      <alignment vertical="center"/>
    </xf>
    <xf numFmtId="0" fontId="0" fillId="0" borderId="5" xfId="0" applyBorder="1" applyAlignment="1">
      <alignment vertical="center"/>
    </xf>
    <xf numFmtId="166" fontId="0" fillId="0" borderId="5" xfId="1" applyNumberFormat="1" applyFont="1" applyBorder="1" applyAlignment="1">
      <alignment vertical="center"/>
    </xf>
    <xf numFmtId="166" fontId="5" fillId="0" borderId="2" xfId="1" applyNumberFormat="1" applyFont="1" applyBorder="1" applyAlignment="1">
      <alignment vertical="center"/>
    </xf>
    <xf numFmtId="0" fontId="9" fillId="0" borderId="1" xfId="0" applyFont="1" applyBorder="1" applyAlignment="1">
      <alignment vertical="center"/>
    </xf>
    <xf numFmtId="165" fontId="0" fillId="3" borderId="3" xfId="1" applyNumberFormat="1" applyFont="1" applyFill="1" applyBorder="1" applyAlignment="1" applyProtection="1">
      <alignment vertical="center"/>
      <protection locked="0"/>
    </xf>
    <xf numFmtId="166" fontId="0" fillId="3" borderId="3" xfId="1" applyNumberFormat="1" applyFont="1" applyFill="1" applyBorder="1" applyAlignment="1" applyProtection="1">
      <alignment vertical="center"/>
      <protection locked="0"/>
    </xf>
    <xf numFmtId="164" fontId="11" fillId="0" borderId="0" xfId="1" applyNumberFormat="1" applyFont="1" applyAlignment="1">
      <alignment horizontal="center" vertical="center" wrapText="1"/>
    </xf>
    <xf numFmtId="164" fontId="12" fillId="0" borderId="0" xfId="1" applyNumberFormat="1" applyFont="1" applyAlignment="1">
      <alignment horizontal="right" vertical="center"/>
    </xf>
    <xf numFmtId="0" fontId="0" fillId="0" borderId="3" xfId="0" applyFont="1" applyBorder="1" applyAlignment="1">
      <alignment vertical="center" wrapText="1"/>
    </xf>
    <xf numFmtId="165" fontId="1" fillId="0" borderId="3" xfId="1" applyNumberFormat="1" applyFont="1" applyBorder="1" applyAlignment="1">
      <alignment vertical="center"/>
    </xf>
    <xf numFmtId="164" fontId="1" fillId="0" borderId="0" xfId="1"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wrapText="1"/>
    </xf>
    <xf numFmtId="165" fontId="10" fillId="0" borderId="3" xfId="1" applyNumberFormat="1" applyFont="1" applyBorder="1" applyAlignment="1">
      <alignment vertical="center"/>
    </xf>
    <xf numFmtId="0" fontId="10" fillId="0" borderId="4" xfId="0" applyFont="1" applyBorder="1" applyAlignment="1">
      <alignment vertical="center"/>
    </xf>
    <xf numFmtId="165" fontId="10" fillId="0" borderId="4" xfId="1" applyNumberFormat="1" applyFont="1" applyBorder="1" applyAlignment="1">
      <alignment vertical="center"/>
    </xf>
    <xf numFmtId="0" fontId="14" fillId="0" borderId="0" xfId="0" applyFont="1" applyAlignment="1">
      <alignment vertical="center"/>
    </xf>
    <xf numFmtId="167" fontId="11" fillId="0" borderId="0" xfId="1" applyNumberFormat="1" applyFont="1" applyAlignment="1">
      <alignment vertical="center"/>
    </xf>
    <xf numFmtId="164" fontId="13" fillId="0" borderId="3" xfId="1" applyNumberFormat="1" applyFont="1" applyBorder="1" applyAlignment="1">
      <alignment horizontal="center" vertical="center" wrapText="1"/>
    </xf>
    <xf numFmtId="0" fontId="13" fillId="0" borderId="3" xfId="0" applyFont="1" applyBorder="1" applyAlignment="1">
      <alignment horizontal="left" vertical="center"/>
    </xf>
    <xf numFmtId="167" fontId="13" fillId="0" borderId="3" xfId="1" applyNumberFormat="1" applyFont="1" applyBorder="1" applyAlignment="1">
      <alignment vertical="center"/>
    </xf>
    <xf numFmtId="0" fontId="15" fillId="3" borderId="3" xfId="0" applyFont="1" applyFill="1" applyBorder="1" applyAlignment="1">
      <alignmen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cellXfs>
  <cellStyles count="5">
    <cellStyle name="Migliaia" xfId="1" builtinId="3"/>
    <cellStyle name="Normale" xfId="0" builtinId="0"/>
    <cellStyle name="Normale 2" xfId="2"/>
    <cellStyle name="Percentuale 2" xfId="3"/>
    <cellStyle name="Percentual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3"/>
  <sheetViews>
    <sheetView showGridLines="0" tabSelected="1" workbookViewId="0">
      <selection activeCell="C5" sqref="C5"/>
    </sheetView>
  </sheetViews>
  <sheetFormatPr defaultColWidth="9.109375" defaultRowHeight="14.4" x14ac:dyDescent="0.3"/>
  <cols>
    <col min="1" max="1" width="2.5546875" style="6" customWidth="1"/>
    <col min="2" max="2" width="75.44140625" style="6" customWidth="1"/>
    <col min="3" max="3" width="14.6640625" style="2" customWidth="1"/>
    <col min="4" max="4" width="2.5546875" style="2" customWidth="1"/>
    <col min="5" max="16384" width="9.109375" style="6"/>
  </cols>
  <sheetData>
    <row r="2" spans="2:4" ht="21" x14ac:dyDescent="0.25">
      <c r="B2" s="1" t="s">
        <v>7</v>
      </c>
    </row>
    <row r="3" spans="2:4" ht="15" x14ac:dyDescent="0.25">
      <c r="B3" s="3"/>
      <c r="C3" s="16" t="s">
        <v>11</v>
      </c>
    </row>
    <row r="4" spans="2:4" ht="22.5" customHeight="1" x14ac:dyDescent="0.25">
      <c r="B4" s="31" t="s">
        <v>0</v>
      </c>
      <c r="C4" s="32"/>
    </row>
    <row r="5" spans="2:4" ht="18.75" customHeight="1" x14ac:dyDescent="0.3">
      <c r="B5" s="4" t="s">
        <v>1</v>
      </c>
      <c r="C5" s="13">
        <v>0</v>
      </c>
    </row>
    <row r="6" spans="2:4" ht="18.75" customHeight="1" x14ac:dyDescent="0.25">
      <c r="B6" s="4" t="s">
        <v>2</v>
      </c>
      <c r="C6" s="14">
        <v>0</v>
      </c>
    </row>
    <row r="7" spans="2:4" ht="18.75" customHeight="1" x14ac:dyDescent="0.25">
      <c r="B7" s="7" t="s">
        <v>8</v>
      </c>
      <c r="C7" s="8" t="str">
        <f>IF(C5=0,"",IF(C5&gt;1500,$C$22,$C$21))</f>
        <v/>
      </c>
    </row>
    <row r="8" spans="2:4" ht="18.75" customHeight="1" x14ac:dyDescent="0.25">
      <c r="B8" s="12" t="s">
        <v>3</v>
      </c>
      <c r="C8" s="11" t="str">
        <f>IF(C6&gt;C7,"TEG in usura!","")</f>
        <v/>
      </c>
    </row>
    <row r="9" spans="2:4" ht="18.75" customHeight="1" x14ac:dyDescent="0.25">
      <c r="B9" s="9" t="s">
        <v>4</v>
      </c>
      <c r="C9" s="10" t="str">
        <f>IF(C5=0,"",IF(C7-C6&gt;0,C7-C6,0))</f>
        <v/>
      </c>
    </row>
    <row r="10" spans="2:4" s="20" customFormat="1" x14ac:dyDescent="0.3">
      <c r="B10" s="17" t="s">
        <v>13</v>
      </c>
      <c r="C10" s="18" t="str">
        <f>IF(C5=0,"",IF(C9=0,0,C5*C9%))</f>
        <v/>
      </c>
      <c r="D10" s="19"/>
    </row>
    <row r="11" spans="2:4" ht="33.75" customHeight="1" x14ac:dyDescent="0.3">
      <c r="B11" s="21" t="s">
        <v>9</v>
      </c>
      <c r="C11" s="22" t="str">
        <f>IF(C5=0,"",IF(C9=0,0,C5*C9%/4))</f>
        <v/>
      </c>
    </row>
    <row r="12" spans="2:4" ht="54.75" customHeight="1" x14ac:dyDescent="0.3">
      <c r="B12" s="33" t="s">
        <v>15</v>
      </c>
      <c r="C12" s="34"/>
    </row>
    <row r="13" spans="2:4" ht="24" customHeight="1" x14ac:dyDescent="0.3">
      <c r="B13" s="31" t="s">
        <v>14</v>
      </c>
      <c r="C13" s="32"/>
    </row>
    <row r="14" spans="2:4" ht="28.8" x14ac:dyDescent="0.3">
      <c r="B14" s="5" t="s">
        <v>10</v>
      </c>
      <c r="C14" s="13">
        <v>0</v>
      </c>
    </row>
    <row r="15" spans="2:4" ht="20.25" customHeight="1" x14ac:dyDescent="0.3">
      <c r="B15" s="23" t="s">
        <v>5</v>
      </c>
      <c r="C15" s="24" t="str">
        <f>IF(OR(C14=0,C5=0),"",C6+C14*100/C5)</f>
        <v/>
      </c>
    </row>
    <row r="16" spans="2:4" ht="20.25" customHeight="1" x14ac:dyDescent="0.3">
      <c r="B16" s="12" t="s">
        <v>6</v>
      </c>
      <c r="C16" s="11" t="str">
        <f>IF(OR(C5=0,C15=""),"",IF(C7&gt;C15,"","TEG in usura!"))</f>
        <v/>
      </c>
    </row>
    <row r="17" spans="2:4" ht="75" customHeight="1" x14ac:dyDescent="0.3">
      <c r="B17" s="33" t="s">
        <v>16</v>
      </c>
      <c r="C17" s="34"/>
    </row>
    <row r="20" spans="2:4" ht="19.5" customHeight="1" x14ac:dyDescent="0.3">
      <c r="B20" s="30" t="s">
        <v>19</v>
      </c>
      <c r="C20" s="27" t="s">
        <v>18</v>
      </c>
      <c r="D20" s="15"/>
    </row>
    <row r="21" spans="2:4" ht="21" customHeight="1" x14ac:dyDescent="0.3">
      <c r="B21" s="28" t="s">
        <v>17</v>
      </c>
      <c r="C21" s="29">
        <v>24.19</v>
      </c>
      <c r="D21" s="26"/>
    </row>
    <row r="22" spans="2:4" ht="21" customHeight="1" x14ac:dyDescent="0.3">
      <c r="B22" s="28" t="s">
        <v>12</v>
      </c>
      <c r="C22" s="29">
        <v>23.112500000000001</v>
      </c>
      <c r="D22" s="26"/>
    </row>
    <row r="23" spans="2:4" x14ac:dyDescent="0.3">
      <c r="B23" s="25" t="s">
        <v>20</v>
      </c>
    </row>
  </sheetData>
  <sheetProtection password="B8E6" sheet="1" objects="1" scenarios="1" selectLockedCells="1"/>
  <mergeCells count="4">
    <mergeCell ref="B4:C4"/>
    <mergeCell ref="B12:C12"/>
    <mergeCell ref="B13:C13"/>
    <mergeCell ref="B17:C17"/>
  </mergeCells>
  <pageMargins left="0.70866141732283472" right="0.70866141732283472" top="0.74803149606299213" bottom="0.74803149606299213" header="0.31496062992125984" footer="0.31496062992125984"/>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Calcolatore TEG scoperture cc</vt:lpstr>
      <vt:lpstr>'Calcolatore TEG scoperture cc'!Area_stampa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dc:creator>
  <cp:lastModifiedBy>Sistemi Editoriali</cp:lastModifiedBy>
  <dcterms:created xsi:type="dcterms:W3CDTF">2014-02-05T14:24:33Z</dcterms:created>
  <dcterms:modified xsi:type="dcterms:W3CDTF">2014-02-06T19:35:08Z</dcterms:modified>
</cp:coreProperties>
</file>